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60" windowHeight="5730" activeTab="0"/>
  </bookViews>
  <sheets>
    <sheet name="Methane 100 yr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<sst xmlns="http://schemas.openxmlformats.org/spreadsheetml/2006/main" count="88" uniqueCount="40">
  <si>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GWP</t>
  </si>
  <si>
    <t>Pulse Lifetime (e fold)</t>
  </si>
  <si>
    <t>Burden Lifetime (half life)</t>
  </si>
  <si>
    <t>Pulse Lifetime (half life)</t>
  </si>
  <si>
    <t>yrs</t>
  </si>
  <si>
    <t>AM CO2/AM CH4</t>
  </si>
  <si>
    <t>Radiative Efficiency CO2</t>
  </si>
  <si>
    <t>Radiative Efficiency CH4</t>
  </si>
  <si>
    <t>RE CH4/RE CO2</t>
  </si>
  <si>
    <t xml:space="preserve">Lifetime of C02 (yrs)  </t>
  </si>
  <si>
    <t>Time Horizon (yrs)</t>
  </si>
  <si>
    <t>Lifetime of CH4 (yrs)</t>
  </si>
  <si>
    <t>Yrs</t>
  </si>
  <si>
    <t>GWP Adjustments</t>
  </si>
  <si>
    <t>A*B*D/ C</t>
  </si>
  <si>
    <t>Additions</t>
  </si>
  <si>
    <t xml:space="preserve">Decay Function CO2 </t>
  </si>
  <si>
    <t>Decay Function CH4</t>
  </si>
  <si>
    <t>A</t>
  </si>
  <si>
    <t>B</t>
  </si>
  <si>
    <t>C</t>
  </si>
  <si>
    <t>D</t>
  </si>
  <si>
    <t>Notes</t>
  </si>
  <si>
    <t>note 1</t>
  </si>
  <si>
    <t>Sources &amp; references</t>
  </si>
  <si>
    <t>ibid</t>
  </si>
  <si>
    <t>!PCC/TEAC Special report 2005 page 140</t>
  </si>
  <si>
    <t>Pulse Adjustment for OH depletion</t>
  </si>
  <si>
    <t>Pulse Adjustment for O3 increase</t>
  </si>
  <si>
    <t>Pulse Adjustment for Stratospheric H20</t>
  </si>
  <si>
    <t>Highlights indicate interconnections</t>
  </si>
  <si>
    <t>Model adapted from Mathew J Elrod, Dept Chem Hope College MI</t>
  </si>
  <si>
    <t>Molecular Mass CO2</t>
  </si>
  <si>
    <t>Molecular Mass CH4</t>
  </si>
  <si>
    <t>IPCC PULSE MODEL</t>
  </si>
  <si>
    <t>GWP (mass)</t>
  </si>
  <si>
    <t>GWP(mass)  for Methane 100 years</t>
  </si>
  <si>
    <t>IPCC Tar/Wg1 TAR 6 page 365</t>
  </si>
  <si>
    <t>EPA quoted various sources as 7 years</t>
  </si>
  <si>
    <t>STEADY STATE MODEL - IPCC adjustments removed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</si>
</sst>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"/>
    <numFmt numFmtId="176" formatCode="0.00000000"/>
    <numFmt numFmtId="177" formatCode="0.000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-* #,##0.0000000_-;\-* #,##0.0000000_-;_-* &quot;-&quot;???????_-;_-@_-"/>
    <numFmt numFmtId="184" formatCode="_(* #,##0.0_);_(* \(#,##0.0\);_(* &quot;-&quot;??_);_(@_)"/>
    <numFmt numFmtId="185" formatCode="0.0"/>
    <numFmt numFmtId="186" formatCode="_(* #,##0_);_(* \(#,##0\);_(* &quot;-&quot;??_);_(@_)"/>
    <numFmt numFmtId="187" formatCode="0.0000000000000%"/>
    <numFmt numFmtId="188" formatCode="0.0%"/>
    <numFmt numFmtId="189" formatCode="_-* #,##0.000_-;\-* #,##0.000_-;_-* &quot;-&quot;???_-;_-@_-"/>
    <numFmt numFmtId="190" formatCode="_-* #,##0.0_-;\-* #,##0.0_-;_-* &quot;-&quot;?_-;_-@_-"/>
    <numFmt numFmtId="191" formatCode="_-* #,##0_-;\-* #,##0_-;_-* &quot;-&quot;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9.5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5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71" fontId="12" fillId="2" borderId="0" xfId="15" applyNumberFormat="1" applyFont="1" applyFill="1" applyBorder="1" applyAlignment="1">
      <alignment horizontal="center"/>
    </xf>
    <xf numFmtId="186" fontId="0" fillId="2" borderId="6" xfId="15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9" fontId="0" fillId="2" borderId="0" xfId="0" applyNumberFormat="1" applyFont="1" applyFill="1" applyBorder="1" applyAlignment="1">
      <alignment horizontal="center"/>
    </xf>
    <xf numFmtId="171" fontId="0" fillId="2" borderId="0" xfId="15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9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184" fontId="0" fillId="2" borderId="6" xfId="15" applyNumberFormat="1" applyFont="1" applyFill="1" applyBorder="1" applyAlignment="1">
      <alignment horizontal="right"/>
    </xf>
    <xf numFmtId="185" fontId="1" fillId="2" borderId="10" xfId="0" applyNumberFormat="1" applyFont="1" applyFill="1" applyBorder="1" applyAlignment="1">
      <alignment horizontal="center"/>
    </xf>
    <xf numFmtId="184" fontId="1" fillId="2" borderId="6" xfId="15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center"/>
    </xf>
    <xf numFmtId="171" fontId="1" fillId="2" borderId="0" xfId="15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3" fontId="0" fillId="0" borderId="0" xfId="0" applyNumberFormat="1" applyAlignment="1">
      <alignment/>
    </xf>
    <xf numFmtId="188" fontId="0" fillId="2" borderId="0" xfId="19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184" fontId="5" fillId="2" borderId="15" xfId="19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308097"/>
        <c:axId val="5901962"/>
      </c:scatterChart>
      <c:valAx>
        <c:axId val="60308097"/>
        <c:scaling>
          <c:orientation val="minMax"/>
          <c:max val="1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01962"/>
        <c:crosses val="autoZero"/>
        <c:crossBetween val="midCat"/>
        <c:dispUnits/>
        <c:majorUnit val="100"/>
      </c:valAx>
      <c:valAx>
        <c:axId val="59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* 10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18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or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0809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117659"/>
        <c:axId val="8296884"/>
      </c:scatterChart>
      <c:valAx>
        <c:axId val="53117659"/>
        <c:scaling>
          <c:orientation val="minMax"/>
          <c:max val="1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crossBetween val="midCat"/>
        <c:dispUnits/>
        <c:majorUnit val="100"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* 10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18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or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11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47850" y="0"/>
        <a:ext cx="776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0</xdr:row>
      <xdr:rowOff>0</xdr:rowOff>
    </xdr:from>
    <xdr:to>
      <xdr:col>11</xdr:col>
      <xdr:colOff>238125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47850" y="0"/>
        <a:ext cx="776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9.140625" style="1" customWidth="1"/>
    <col min="2" max="2" width="11.8515625" style="2" customWidth="1"/>
    <col min="3" max="3" width="23.28125" style="0" customWidth="1"/>
    <col min="4" max="4" width="12.28125" style="2" customWidth="1"/>
    <col min="5" max="6" width="5.8515625" style="2" customWidth="1"/>
    <col min="7" max="7" width="35.7109375" style="2" customWidth="1"/>
    <col min="8" max="8" width="9.421875" style="2" customWidth="1"/>
    <col min="9" max="9" width="7.8515625" style="2" customWidth="1"/>
    <col min="10" max="10" width="10.140625" style="0" customWidth="1"/>
  </cols>
  <sheetData>
    <row r="2" ht="18">
      <c r="B2" s="60" t="s">
        <v>34</v>
      </c>
    </row>
    <row r="4" spans="2:10" ht="12.75">
      <c r="B4" s="3" t="s">
        <v>36</v>
      </c>
      <c r="C4" s="4"/>
      <c r="D4" s="5" t="s">
        <v>23</v>
      </c>
      <c r="E4" s="6"/>
      <c r="F4" s="6"/>
      <c r="G4" s="6"/>
      <c r="H4" s="6"/>
      <c r="I4" s="6"/>
      <c r="J4" s="7"/>
    </row>
    <row r="5" spans="2:10" ht="13.5" thickBot="1">
      <c r="B5" s="6"/>
      <c r="C5" s="4"/>
      <c r="D5" s="6"/>
      <c r="E5" s="6"/>
      <c r="F5" s="6"/>
      <c r="G5" s="6"/>
      <c r="H5" s="6"/>
      <c r="I5" s="6"/>
      <c r="J5" s="7"/>
    </row>
    <row r="6" spans="2:10" ht="12.75">
      <c r="B6" s="8"/>
      <c r="C6" s="9" t="s">
        <v>32</v>
      </c>
      <c r="D6" s="10">
        <v>44</v>
      </c>
      <c r="E6" s="6"/>
      <c r="F6" s="11" t="s">
        <v>22</v>
      </c>
      <c r="G6" s="12" t="s">
        <v>13</v>
      </c>
      <c r="H6" s="13" t="s">
        <v>15</v>
      </c>
      <c r="I6" s="13" t="s">
        <v>12</v>
      </c>
      <c r="J6" s="14" t="s">
        <v>0</v>
      </c>
    </row>
    <row r="7" spans="2:10" ht="12.75">
      <c r="B7" s="15"/>
      <c r="C7" s="16" t="s">
        <v>33</v>
      </c>
      <c r="D7" s="17">
        <v>16</v>
      </c>
      <c r="E7" s="6"/>
      <c r="F7" s="18"/>
      <c r="G7" s="19"/>
      <c r="H7" s="20"/>
      <c r="I7" s="20"/>
      <c r="J7" s="21"/>
    </row>
    <row r="8" spans="2:10" ht="15" thickBot="1">
      <c r="B8" s="15"/>
      <c r="C8" s="16"/>
      <c r="D8" s="17"/>
      <c r="E8" s="6"/>
      <c r="F8" s="18">
        <v>2</v>
      </c>
      <c r="G8" s="22" t="s">
        <v>2</v>
      </c>
      <c r="H8" s="20"/>
      <c r="I8" s="23">
        <v>7.25</v>
      </c>
      <c r="J8" s="24"/>
    </row>
    <row r="9" spans="2:10" ht="13.5" thickBot="1">
      <c r="B9" s="25" t="s">
        <v>18</v>
      </c>
      <c r="C9" s="26" t="s">
        <v>5</v>
      </c>
      <c r="D9" s="27">
        <f>D6/D7</f>
        <v>2.75</v>
      </c>
      <c r="E9" s="6"/>
      <c r="F9" s="18">
        <v>3</v>
      </c>
      <c r="G9" s="28" t="s">
        <v>3</v>
      </c>
      <c r="H9" s="29">
        <v>0.4</v>
      </c>
      <c r="I9" s="30">
        <f>I8*(1+H9)</f>
        <v>10.149999999999999</v>
      </c>
      <c r="J9" s="24"/>
    </row>
    <row r="10" spans="2:11" ht="13.5" thickBot="1">
      <c r="B10" s="6"/>
      <c r="C10" s="7"/>
      <c r="D10" s="6"/>
      <c r="E10" s="6"/>
      <c r="F10" s="18">
        <v>4</v>
      </c>
      <c r="G10" s="28" t="s">
        <v>1</v>
      </c>
      <c r="H10" s="59">
        <f>63.2/50-1</f>
        <v>0.264</v>
      </c>
      <c r="I10" s="56">
        <f>I9*(1+H10)</f>
        <v>12.829599999999997</v>
      </c>
      <c r="J10" s="54">
        <f>D26</f>
        <v>11.287007163477675</v>
      </c>
      <c r="K10" s="58"/>
    </row>
    <row r="11" spans="2:10" ht="12.75">
      <c r="B11" s="8"/>
      <c r="C11" s="9" t="s">
        <v>6</v>
      </c>
      <c r="D11" s="10">
        <v>0.01584</v>
      </c>
      <c r="E11" s="6"/>
      <c r="F11" s="18">
        <v>5</v>
      </c>
      <c r="G11" s="28" t="s">
        <v>27</v>
      </c>
      <c r="H11" s="29">
        <v>0.4</v>
      </c>
      <c r="I11" s="31"/>
      <c r="J11" s="52">
        <f>J10*(1+H11)</f>
        <v>15.801810028868744</v>
      </c>
    </row>
    <row r="12" spans="2:10" ht="12.75">
      <c r="B12" s="15"/>
      <c r="C12" s="16" t="s">
        <v>7</v>
      </c>
      <c r="D12" s="17">
        <v>0.37</v>
      </c>
      <c r="E12" s="6"/>
      <c r="F12" s="18">
        <v>6</v>
      </c>
      <c r="G12" s="28" t="s">
        <v>28</v>
      </c>
      <c r="H12" s="29">
        <v>0.4</v>
      </c>
      <c r="I12" s="31"/>
      <c r="J12" s="52">
        <f>J11*(1+H12)</f>
        <v>22.12253404041624</v>
      </c>
    </row>
    <row r="13" spans="2:10" ht="13.5" thickBot="1">
      <c r="B13" s="15"/>
      <c r="C13" s="16"/>
      <c r="D13" s="17"/>
      <c r="E13" s="6"/>
      <c r="F13" s="32">
        <v>7</v>
      </c>
      <c r="G13" s="33" t="s">
        <v>29</v>
      </c>
      <c r="H13" s="34">
        <v>0.04</v>
      </c>
      <c r="I13" s="35"/>
      <c r="J13" s="64">
        <f>J12*(1+H13)</f>
        <v>23.00743540203289</v>
      </c>
    </row>
    <row r="14" spans="2:10" ht="16.5" thickBot="1">
      <c r="B14" s="25" t="s">
        <v>19</v>
      </c>
      <c r="C14" s="26" t="s">
        <v>8</v>
      </c>
      <c r="D14" s="36">
        <f>D12/D11</f>
        <v>23.358585858585858</v>
      </c>
      <c r="E14" s="6"/>
      <c r="F14" s="5"/>
      <c r="G14" s="6"/>
      <c r="H14" s="61"/>
      <c r="I14" s="62" t="s">
        <v>35</v>
      </c>
      <c r="J14" s="63">
        <f>J13</f>
        <v>23.00743540203289</v>
      </c>
    </row>
    <row r="15" spans="2:10" ht="13.5" thickBot="1">
      <c r="B15" s="6"/>
      <c r="C15" s="7"/>
      <c r="D15" s="6"/>
      <c r="E15" s="6"/>
      <c r="F15" s="5"/>
      <c r="G15" s="6"/>
      <c r="H15" s="6"/>
      <c r="I15" s="6"/>
      <c r="J15" s="7"/>
    </row>
    <row r="16" spans="2:10" ht="12.75">
      <c r="B16" s="8"/>
      <c r="C16" s="9" t="s">
        <v>9</v>
      </c>
      <c r="D16" s="10">
        <v>150</v>
      </c>
      <c r="E16" s="6"/>
      <c r="F16" s="37"/>
      <c r="G16" s="38" t="s">
        <v>24</v>
      </c>
      <c r="H16" s="39"/>
      <c r="I16" s="39"/>
      <c r="J16" s="40"/>
    </row>
    <row r="17" spans="2:10" ht="12.75">
      <c r="B17" s="15"/>
      <c r="C17" s="16" t="s">
        <v>10</v>
      </c>
      <c r="D17" s="41">
        <v>100</v>
      </c>
      <c r="E17" s="6"/>
      <c r="F17" s="42"/>
      <c r="G17" s="43"/>
      <c r="H17" s="43"/>
      <c r="I17" s="43"/>
      <c r="J17" s="44"/>
    </row>
    <row r="18" spans="2:10" ht="13.5" thickBot="1">
      <c r="B18" s="15"/>
      <c r="C18" s="16"/>
      <c r="D18" s="17"/>
      <c r="E18" s="6"/>
      <c r="F18" s="42">
        <v>1</v>
      </c>
      <c r="G18" s="45" t="s">
        <v>31</v>
      </c>
      <c r="H18" s="43"/>
      <c r="I18" s="43"/>
      <c r="J18" s="44"/>
    </row>
    <row r="19" spans="2:10" ht="13.5" thickBot="1">
      <c r="B19" s="25" t="s">
        <v>20</v>
      </c>
      <c r="C19" s="26" t="s">
        <v>16</v>
      </c>
      <c r="D19" s="36">
        <f>-D16*(EXP(-D17/D16)-1)</f>
        <v>72.9874321451112</v>
      </c>
      <c r="E19" s="6" t="s">
        <v>4</v>
      </c>
      <c r="F19" s="42">
        <v>2</v>
      </c>
      <c r="G19" s="45" t="s">
        <v>38</v>
      </c>
      <c r="H19" s="43"/>
      <c r="I19" s="43"/>
      <c r="J19" s="44"/>
    </row>
    <row r="20" spans="2:10" ht="13.5" thickBot="1">
      <c r="B20" s="6"/>
      <c r="C20" s="7"/>
      <c r="D20" s="6"/>
      <c r="E20" s="6"/>
      <c r="F20" s="42">
        <v>3</v>
      </c>
      <c r="G20" s="45" t="s">
        <v>26</v>
      </c>
      <c r="H20" s="43"/>
      <c r="I20" s="43"/>
      <c r="J20" s="44"/>
    </row>
    <row r="21" spans="2:10" ht="12.75">
      <c r="B21" s="8"/>
      <c r="C21" s="9" t="s">
        <v>11</v>
      </c>
      <c r="D21" s="55">
        <v>12.83</v>
      </c>
      <c r="E21" s="6"/>
      <c r="F21" s="42">
        <v>4</v>
      </c>
      <c r="G21" s="45" t="s">
        <v>25</v>
      </c>
      <c r="H21" s="43"/>
      <c r="I21" s="43"/>
      <c r="J21" s="44"/>
    </row>
    <row r="22" spans="2:10" ht="12.75">
      <c r="B22" s="15"/>
      <c r="C22" s="16" t="s">
        <v>10</v>
      </c>
      <c r="D22" s="17">
        <f>D17</f>
        <v>100</v>
      </c>
      <c r="E22" s="6"/>
      <c r="F22" s="42">
        <v>5</v>
      </c>
      <c r="G22" s="45" t="s">
        <v>37</v>
      </c>
      <c r="H22" s="43"/>
      <c r="I22" s="43"/>
      <c r="J22" s="44"/>
    </row>
    <row r="23" spans="2:10" ht="13.5" thickBot="1">
      <c r="B23" s="15"/>
      <c r="C23" s="16"/>
      <c r="D23" s="17"/>
      <c r="E23" s="6"/>
      <c r="F23" s="42">
        <v>6</v>
      </c>
      <c r="G23" s="45" t="s">
        <v>25</v>
      </c>
      <c r="H23" s="43"/>
      <c r="I23" s="43"/>
      <c r="J23" s="44"/>
    </row>
    <row r="24" spans="2:10" ht="13.5" thickBot="1">
      <c r="B24" s="25" t="s">
        <v>21</v>
      </c>
      <c r="C24" s="26" t="s">
        <v>17</v>
      </c>
      <c r="D24" s="36">
        <f>-D21*(EXP(-D22/D21)-1)</f>
        <v>12.824712692222956</v>
      </c>
      <c r="E24" s="6" t="s">
        <v>4</v>
      </c>
      <c r="F24" s="46">
        <v>7</v>
      </c>
      <c r="G24" s="47" t="s">
        <v>25</v>
      </c>
      <c r="H24" s="48"/>
      <c r="I24" s="48"/>
      <c r="J24" s="49"/>
    </row>
    <row r="25" spans="2:10" ht="13.5" thickBot="1">
      <c r="B25" s="6"/>
      <c r="C25" s="7"/>
      <c r="D25" s="6"/>
      <c r="E25" s="6"/>
      <c r="F25" s="5"/>
      <c r="G25" s="6"/>
      <c r="H25" s="6"/>
      <c r="I25" s="6"/>
      <c r="J25" s="7"/>
    </row>
    <row r="26" spans="2:10" ht="13.5" thickBot="1">
      <c r="B26" s="50" t="s">
        <v>0</v>
      </c>
      <c r="C26" s="51" t="s">
        <v>14</v>
      </c>
      <c r="D26" s="53">
        <f>D9*D14*(D24/D19)</f>
        <v>11.287007163477675</v>
      </c>
      <c r="E26" s="43"/>
      <c r="F26" s="57" t="s">
        <v>30</v>
      </c>
      <c r="G26" s="43"/>
      <c r="H26" s="43"/>
      <c r="I26" s="43"/>
      <c r="J26" s="16"/>
    </row>
    <row r="29" ht="18">
      <c r="B29" s="60" t="s">
        <v>39</v>
      </c>
    </row>
    <row r="31" spans="2:10" ht="12.75">
      <c r="B31" s="3" t="s">
        <v>36</v>
      </c>
      <c r="C31" s="4"/>
      <c r="D31" s="5" t="s">
        <v>23</v>
      </c>
      <c r="E31" s="6"/>
      <c r="F31" s="6"/>
      <c r="G31" s="6"/>
      <c r="H31" s="6"/>
      <c r="I31" s="6"/>
      <c r="J31" s="7"/>
    </row>
    <row r="32" spans="2:10" ht="13.5" thickBot="1">
      <c r="B32" s="6"/>
      <c r="C32" s="4"/>
      <c r="D32" s="6"/>
      <c r="E32" s="6"/>
      <c r="F32" s="6"/>
      <c r="G32" s="6"/>
      <c r="H32" s="6"/>
      <c r="I32" s="6"/>
      <c r="J32" s="7"/>
    </row>
    <row r="33" spans="2:10" ht="12.75">
      <c r="B33" s="8"/>
      <c r="C33" s="9" t="s">
        <v>32</v>
      </c>
      <c r="D33" s="10">
        <v>44</v>
      </c>
      <c r="E33" s="6"/>
      <c r="F33" s="11" t="s">
        <v>22</v>
      </c>
      <c r="G33" s="12" t="s">
        <v>13</v>
      </c>
      <c r="H33" s="13" t="s">
        <v>15</v>
      </c>
      <c r="I33" s="13" t="s">
        <v>12</v>
      </c>
      <c r="J33" s="14" t="s">
        <v>0</v>
      </c>
    </row>
    <row r="34" spans="2:10" ht="12.75">
      <c r="B34" s="15"/>
      <c r="C34" s="16" t="s">
        <v>33</v>
      </c>
      <c r="D34" s="17">
        <v>16</v>
      </c>
      <c r="E34" s="6"/>
      <c r="F34" s="18"/>
      <c r="G34" s="19"/>
      <c r="H34" s="20"/>
      <c r="I34" s="20"/>
      <c r="J34" s="21"/>
    </row>
    <row r="35" spans="2:10" ht="15" thickBot="1">
      <c r="B35" s="15"/>
      <c r="C35" s="16"/>
      <c r="D35" s="17"/>
      <c r="E35" s="6"/>
      <c r="F35" s="18">
        <v>2</v>
      </c>
      <c r="G35" s="22" t="s">
        <v>2</v>
      </c>
      <c r="H35" s="20"/>
      <c r="I35" s="23">
        <v>7.25</v>
      </c>
      <c r="J35" s="24"/>
    </row>
    <row r="36" spans="2:10" ht="13.5" thickBot="1">
      <c r="B36" s="25" t="s">
        <v>18</v>
      </c>
      <c r="C36" s="26" t="s">
        <v>5</v>
      </c>
      <c r="D36" s="27">
        <f>D33/D34</f>
        <v>2.75</v>
      </c>
      <c r="E36" s="6"/>
      <c r="F36" s="18">
        <v>3</v>
      </c>
      <c r="G36" s="28" t="s">
        <v>3</v>
      </c>
      <c r="H36" s="29">
        <v>0</v>
      </c>
      <c r="I36" s="30">
        <f>I35*(1+H36)</f>
        <v>7.25</v>
      </c>
      <c r="J36" s="24"/>
    </row>
    <row r="37" spans="2:10" ht="13.5" thickBot="1">
      <c r="B37" s="6"/>
      <c r="C37" s="7"/>
      <c r="D37" s="6"/>
      <c r="E37" s="6"/>
      <c r="F37" s="18">
        <v>4</v>
      </c>
      <c r="G37" s="28" t="s">
        <v>1</v>
      </c>
      <c r="H37" s="59">
        <v>0</v>
      </c>
      <c r="I37" s="56">
        <f>I36*(1+H37)</f>
        <v>7.25</v>
      </c>
      <c r="J37" s="54">
        <f>D53</f>
        <v>6.380705768149133</v>
      </c>
    </row>
    <row r="38" spans="2:10" ht="12.75">
      <c r="B38" s="8"/>
      <c r="C38" s="9" t="s">
        <v>6</v>
      </c>
      <c r="D38" s="10">
        <v>0.01584</v>
      </c>
      <c r="E38" s="6"/>
      <c r="F38" s="18">
        <v>5</v>
      </c>
      <c r="G38" s="28" t="s">
        <v>27</v>
      </c>
      <c r="H38" s="29">
        <v>0</v>
      </c>
      <c r="I38" s="31"/>
      <c r="J38" s="52">
        <f>J37*(1+H38)</f>
        <v>6.380705768149133</v>
      </c>
    </row>
    <row r="39" spans="2:10" ht="12.75">
      <c r="B39" s="15"/>
      <c r="C39" s="16" t="s">
        <v>7</v>
      </c>
      <c r="D39" s="17">
        <v>0.37</v>
      </c>
      <c r="E39" s="6"/>
      <c r="F39" s="18">
        <v>6</v>
      </c>
      <c r="G39" s="28" t="s">
        <v>28</v>
      </c>
      <c r="H39" s="29">
        <v>0</v>
      </c>
      <c r="I39" s="31"/>
      <c r="J39" s="52">
        <f>J38*(1+H39)</f>
        <v>6.380705768149133</v>
      </c>
    </row>
    <row r="40" spans="2:10" ht="13.5" thickBot="1">
      <c r="B40" s="15"/>
      <c r="C40" s="16"/>
      <c r="D40" s="17"/>
      <c r="E40" s="6"/>
      <c r="F40" s="32">
        <v>7</v>
      </c>
      <c r="G40" s="33" t="s">
        <v>29</v>
      </c>
      <c r="H40" s="34">
        <v>0</v>
      </c>
      <c r="I40" s="35"/>
      <c r="J40" s="64">
        <f>J39*(1+H40)</f>
        <v>6.380705768149133</v>
      </c>
    </row>
    <row r="41" spans="2:10" ht="16.5" thickBot="1">
      <c r="B41" s="25" t="s">
        <v>19</v>
      </c>
      <c r="C41" s="26" t="s">
        <v>8</v>
      </c>
      <c r="D41" s="36">
        <f>D39/D38</f>
        <v>23.358585858585858</v>
      </c>
      <c r="E41" s="6"/>
      <c r="F41" s="5"/>
      <c r="G41" s="6"/>
      <c r="H41" s="61"/>
      <c r="I41" s="62" t="s">
        <v>35</v>
      </c>
      <c r="J41" s="63">
        <f>J40</f>
        <v>6.380705768149133</v>
      </c>
    </row>
    <row r="42" spans="2:10" ht="13.5" thickBot="1">
      <c r="B42" s="6"/>
      <c r="C42" s="7"/>
      <c r="D42" s="6"/>
      <c r="E42" s="6"/>
      <c r="F42" s="5"/>
      <c r="G42" s="6"/>
      <c r="H42" s="6"/>
      <c r="I42" s="6"/>
      <c r="J42" s="7"/>
    </row>
    <row r="43" spans="2:10" ht="12.75">
      <c r="B43" s="8"/>
      <c r="C43" s="9" t="s">
        <v>9</v>
      </c>
      <c r="D43" s="10">
        <v>150</v>
      </c>
      <c r="E43" s="6"/>
      <c r="F43" s="37"/>
      <c r="G43" s="38" t="s">
        <v>24</v>
      </c>
      <c r="H43" s="39"/>
      <c r="I43" s="39"/>
      <c r="J43" s="40"/>
    </row>
    <row r="44" spans="2:10" ht="12.75">
      <c r="B44" s="15"/>
      <c r="C44" s="16" t="s">
        <v>10</v>
      </c>
      <c r="D44" s="41">
        <v>100</v>
      </c>
      <c r="E44" s="6"/>
      <c r="F44" s="42"/>
      <c r="G44" s="43"/>
      <c r="H44" s="43"/>
      <c r="I44" s="43"/>
      <c r="J44" s="44"/>
    </row>
    <row r="45" spans="2:10" ht="13.5" thickBot="1">
      <c r="B45" s="15"/>
      <c r="C45" s="16"/>
      <c r="D45" s="17"/>
      <c r="E45" s="6"/>
      <c r="F45" s="42">
        <v>1</v>
      </c>
      <c r="G45" s="45" t="s">
        <v>31</v>
      </c>
      <c r="H45" s="43"/>
      <c r="I45" s="43"/>
      <c r="J45" s="44"/>
    </row>
    <row r="46" spans="2:10" ht="13.5" thickBot="1">
      <c r="B46" s="25" t="s">
        <v>20</v>
      </c>
      <c r="C46" s="26" t="s">
        <v>16</v>
      </c>
      <c r="D46" s="36">
        <f>-D43*(EXP(-D44/D43)-1)</f>
        <v>72.9874321451112</v>
      </c>
      <c r="E46" s="6" t="s">
        <v>4</v>
      </c>
      <c r="F46" s="42">
        <v>2</v>
      </c>
      <c r="G46" s="45" t="s">
        <v>38</v>
      </c>
      <c r="H46" s="43"/>
      <c r="I46" s="43"/>
      <c r="J46" s="44"/>
    </row>
    <row r="47" spans="2:10" ht="13.5" thickBot="1">
      <c r="B47" s="6"/>
      <c r="C47" s="7"/>
      <c r="D47" s="6"/>
      <c r="E47" s="6"/>
      <c r="F47" s="42">
        <v>3</v>
      </c>
      <c r="G47" s="45" t="s">
        <v>26</v>
      </c>
      <c r="H47" s="43"/>
      <c r="I47" s="43"/>
      <c r="J47" s="44"/>
    </row>
    <row r="48" spans="2:10" ht="12.75">
      <c r="B48" s="8"/>
      <c r="C48" s="9" t="s">
        <v>11</v>
      </c>
      <c r="D48" s="55">
        <f>I37</f>
        <v>7.25</v>
      </c>
      <c r="E48" s="6"/>
      <c r="F48" s="42">
        <v>4</v>
      </c>
      <c r="G48" s="45" t="s">
        <v>25</v>
      </c>
      <c r="H48" s="43"/>
      <c r="I48" s="43"/>
      <c r="J48" s="44"/>
    </row>
    <row r="49" spans="2:10" ht="12.75">
      <c r="B49" s="15"/>
      <c r="C49" s="16" t="s">
        <v>10</v>
      </c>
      <c r="D49" s="17">
        <f>D44</f>
        <v>100</v>
      </c>
      <c r="E49" s="6"/>
      <c r="F49" s="42">
        <v>5</v>
      </c>
      <c r="G49" s="45" t="s">
        <v>37</v>
      </c>
      <c r="H49" s="43"/>
      <c r="I49" s="43"/>
      <c r="J49" s="44"/>
    </row>
    <row r="50" spans="2:10" ht="13.5" thickBot="1">
      <c r="B50" s="15"/>
      <c r="C50" s="16"/>
      <c r="D50" s="17"/>
      <c r="E50" s="6"/>
      <c r="F50" s="42">
        <v>6</v>
      </c>
      <c r="G50" s="45" t="s">
        <v>25</v>
      </c>
      <c r="H50" s="43"/>
      <c r="I50" s="43"/>
      <c r="J50" s="44"/>
    </row>
    <row r="51" spans="2:10" ht="13.5" thickBot="1">
      <c r="B51" s="25" t="s">
        <v>21</v>
      </c>
      <c r="C51" s="26" t="s">
        <v>17</v>
      </c>
      <c r="D51" s="36">
        <f>-D48*(EXP(-D49/D48)-1)</f>
        <v>7.249992585714749</v>
      </c>
      <c r="E51" s="6" t="s">
        <v>4</v>
      </c>
      <c r="F51" s="46">
        <v>7</v>
      </c>
      <c r="G51" s="47" t="s">
        <v>25</v>
      </c>
      <c r="H51" s="48"/>
      <c r="I51" s="48"/>
      <c r="J51" s="49"/>
    </row>
    <row r="52" spans="2:10" ht="13.5" thickBot="1">
      <c r="B52" s="6"/>
      <c r="C52" s="7"/>
      <c r="D52" s="6"/>
      <c r="E52" s="6"/>
      <c r="F52" s="5"/>
      <c r="G52" s="6"/>
      <c r="H52" s="6"/>
      <c r="I52" s="6"/>
      <c r="J52" s="7"/>
    </row>
    <row r="53" spans="2:10" ht="13.5" thickBot="1">
      <c r="B53" s="50" t="s">
        <v>0</v>
      </c>
      <c r="C53" s="51" t="s">
        <v>14</v>
      </c>
      <c r="D53" s="53">
        <f>D36*D41*(D51/D46)</f>
        <v>6.380705768149133</v>
      </c>
      <c r="E53" s="43"/>
      <c r="F53" s="57" t="s">
        <v>30</v>
      </c>
      <c r="G53" s="43"/>
      <c r="H53" s="43"/>
      <c r="I53" s="43"/>
      <c r="J53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Elrod</dc:creator>
  <cp:keywords/>
  <dc:description/>
  <cp:lastModifiedBy>jim.mckinlay</cp:lastModifiedBy>
  <cp:lastPrinted>1998-06-02T12:47:44Z</cp:lastPrinted>
  <dcterms:created xsi:type="dcterms:W3CDTF">1998-02-17T14:40:57Z</dcterms:created>
  <dcterms:modified xsi:type="dcterms:W3CDTF">2012-07-16T03:23:23Z</dcterms:modified>
  <cp:category/>
  <cp:version/>
  <cp:contentType/>
  <cp:contentStatus/>
</cp:coreProperties>
</file>